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2"/>
  <workbookPr/>
  <mc:AlternateContent xmlns:mc="http://schemas.openxmlformats.org/markup-compatibility/2006">
    <mc:Choice Requires="x15">
      <x15ac:absPath xmlns:x15ac="http://schemas.microsoft.com/office/spreadsheetml/2010/11/ac" url="Z:\INNPULSA Y PTP\02 INNPULSA\04 FINANCIEROS\02 PRESUPUESTO\10 Requerimientos\2024\01 Prop 053 2024\"/>
    </mc:Choice>
  </mc:AlternateContent>
  <xr:revisionPtr revIDLastSave="0" documentId="8_{1926AC99-3B86-41B6-8C2B-DC006E55B66F}" xr6:coauthVersionLast="47" xr6:coauthVersionMax="47" xr10:uidLastSave="{00000000-0000-0000-0000-000000000000}"/>
  <bookViews>
    <workbookView xWindow="-110" yWindow="-110" windowWidth="19420" windowHeight="10420" xr2:uid="{FD7517A6-2C20-42D8-95A5-4CA47EB1979C}"/>
  </bookViews>
  <sheets>
    <sheet name="Consolidado" sheetId="2" r:id="rId1"/>
    <sheet name="Ingresos" sheetId="1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2" l="1"/>
  <c r="B18" i="2"/>
  <c r="B21" i="2" s="1"/>
  <c r="E21" i="2"/>
  <c r="D21" i="2"/>
  <c r="C21" i="2"/>
  <c r="F20" i="2"/>
  <c r="F19" i="2"/>
  <c r="F17" i="2"/>
  <c r="F16" i="2"/>
  <c r="F10" i="2"/>
  <c r="F9" i="2"/>
  <c r="F8" i="2"/>
  <c r="F7" i="2"/>
  <c r="F6" i="2"/>
  <c r="F11" i="2" s="1"/>
  <c r="E11" i="2"/>
  <c r="D11" i="2"/>
  <c r="C11" i="2"/>
  <c r="B11" i="2"/>
  <c r="F18" i="2" l="1"/>
  <c r="F21" i="2"/>
  <c r="F28" i="1" l="1"/>
  <c r="F27" i="1"/>
  <c r="F20" i="1"/>
  <c r="D8" i="1"/>
</calcChain>
</file>

<file path=xl/sharedStrings.xml><?xml version="1.0" encoding="utf-8"?>
<sst xmlns="http://schemas.openxmlformats.org/spreadsheetml/2006/main" count="73" uniqueCount="45">
  <si>
    <t>69164 PA INNPULSA</t>
  </si>
  <si>
    <t>NUMERAL 1/ RECURSOS ASIGNADOS 2023 Y 2024</t>
  </si>
  <si>
    <t>CIFRAS EN PESOS COP/ CORTE AL 31-03-2024</t>
  </si>
  <si>
    <t>INFORMACION 2024 CORTE MARZO 2024</t>
  </si>
  <si>
    <t>Concepto</t>
  </si>
  <si>
    <t>RECURSOS ASIGNADOS EN EL 2024</t>
  </si>
  <si>
    <t xml:space="preserve">LIBERACIONES 2024	</t>
  </si>
  <si>
    <t xml:space="preserve">SALDOS VIGENCIAS ANTERIORES </t>
  </si>
  <si>
    <t>DISMINUCION DEL APROPIADO</t>
  </si>
  <si>
    <t>TOTAL PRESUPUESTO 2024</t>
  </si>
  <si>
    <t>Presupuesto General de la Nación/ Recursos Mincit</t>
  </si>
  <si>
    <t>Rendimientos financieros Recursos Mincit</t>
  </si>
  <si>
    <t>Recursos recibidos en administración por otras entidades / CONVENIOS</t>
  </si>
  <si>
    <t>Rendimientos convenios</t>
  </si>
  <si>
    <t>OTROS MINCIT</t>
  </si>
  <si>
    <t>TOTAL</t>
  </si>
  <si>
    <t>INFORMACION 2023</t>
  </si>
  <si>
    <t>RECURSOS ASIGNADOS EN EL 2023</t>
  </si>
  <si>
    <t xml:space="preserve">LIBERACIONES 2023	</t>
  </si>
  <si>
    <t>TOTAL PRESUPUESTO 2023</t>
  </si>
  <si>
    <t>PATRIMONIO</t>
  </si>
  <si>
    <t>VIGENCIA</t>
  </si>
  <si>
    <t>VALOR ASIGNADO</t>
  </si>
  <si>
    <t>PA INNPULSA</t>
  </si>
  <si>
    <t>Recursos  asignados al Patrimonio autónomo mediante resoluciones del Ministerio de Comercio Industria y Turismo, vigencias 2023-2024</t>
  </si>
  <si>
    <t>RESOLUCION</t>
  </si>
  <si>
    <t xml:space="preserve">TIPO </t>
  </si>
  <si>
    <t>DOCUMENTO</t>
  </si>
  <si>
    <t xml:space="preserve"> ASIGNADO</t>
  </si>
  <si>
    <t>Operación</t>
  </si>
  <si>
    <t>Resolución Número 0393-2023. Del 31 Mar 2023. Transferencia de recursos a iNNpulsa Colombia (Operación y cumplimiento de los objetivos del patrimonio) - Funcionamiento</t>
  </si>
  <si>
    <t>Inversión</t>
  </si>
  <si>
    <t xml:space="preserve">Resolución Número 0444-2023. Contribuir a la generación de capacidades, mejoramiento productivo y accesos a nuevos mercados para fortalecer las Mipymes e incrementar los niveles de sofisticación e Innovación en las Mipymes Colombianas. - Inversión </t>
  </si>
  <si>
    <t>Resolución Número 0653-2023. Implementar programas de apoyo al crecimiento de unidades productivas de la economía popular y comunitaria, de micro y/o pequeñas empresas, fortaleciendo sus capacidades y/o mejorando sus niveles de formalización empresarial, a través de servicios de asistencia técnica, alistamiento financiero y esquemas de medición continua - Inversión</t>
  </si>
  <si>
    <t>Resolución Número 0938-2023. Brindar asistencia técnica y apoyo financiero para la gestión del uso eficiente de los recursos y aumento de la productividad, que contribuyan a la economía circular, bioeconomía y la gestión del cambio climático - Inversión</t>
  </si>
  <si>
    <t>Resolución Número 1105-2023. Implementar programas de apoyo para el mejoramiento productivo,el fortalecimiento de capaciddes gerenciales, la innovación empresarial y/o sofisticación de producto de las MiPymes, a través de servicios de acompañamiento, de asistencia técnica y/o acceso a tecnologias, en el marco de la politica de reindustrialización-Inversión</t>
  </si>
  <si>
    <t>Resolución Número 1135-2023. Implementar programas de apoyo al crecimiento de unidades productivas de la Economía popular y comunitaria, de micro y/o pequeñas empresas, fortaleciendo sus capacidades y/o mejorando sus niveles de formalización empresarial, a través de servicios de asistencia técnica, alistamiento financiero y esquemas de medición continua. Inversión</t>
  </si>
  <si>
    <t>Resolución Número 1517-2023. Implementar programas de apoyo para el mejoramiento productivo, el fortalecimiento de capacidades gerenciales, la innovación empresarial y/o sofisticación de producto de las MIPYMES, a través de servicios de acompañamiento</t>
  </si>
  <si>
    <t>Subtotal 2023</t>
  </si>
  <si>
    <t>Resolución Número 186-2024. Transferencia de recursos a Innpulsa Colombia (Operación y cumplimiento de los objetivos del Patrimonio)</t>
  </si>
  <si>
    <t>Resolución Número 246-2024. Implementar programas que permitan promover alianzas para la formación en habilidades empresariales y/o productivas, mediante articulación con otras entidades públicas, sector privado y academia para impulsar el crecimiento académico y desarrollo empresarial del país, a través de servicios de acompañamiento y/o formación y/o asistencia técnica y/o acceso a tecnologías, en el marco de la política de reindustrialización</t>
  </si>
  <si>
    <t xml:space="preserve">Resolución Número 247-2024. Implementar el programa "Ruta para el desarrollo de las microempresas FortaleSER, con el fin de contribuir al cierre de brechas de productividad y sostenibilidad, en unidades productivas, micro y/o pequeñas empresas de la economía popular fortaleciendo sus capacidades y/o mejorando sus niveles de formalización empresarial, a través de servicios de asistencia técnica, capacitación, relacionamiento comercial y alistamiento financiero </t>
  </si>
  <si>
    <t>Resolución Número 248-2024. Implementar programas de apoyo para el mejoramiento productivo, el fortalecimiento de capacidades empresariales, la innovación y/o modernización empresarial, a través de servicios de asistencia técnica y acompañamiento productivo, en el marco de la política de reindustrialización</t>
  </si>
  <si>
    <t>Resolución Número 304-2024. Brindar asistencia técnica y cofinanciar proyectos para la gestión del uso eficiente de los recursos y aumento de la productividad que contribuyan a la economía circular, bioeconomía y la gestión del cambio climático</t>
  </si>
  <si>
    <t>Subtotal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</si>
</sst>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&quot;$&quot;\ #,##0.00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1"/>
      <name val="Segoe UI Semilight"/>
      <family val="2"/>
    </font>
    <font>
      <sz val="10"/>
      <color theme="1"/>
      <name val="Segoe UI Semilight"/>
      <family val="2"/>
    </font>
    <font>
      <b/>
      <sz val="10"/>
      <color theme="0"/>
      <name val="Segoe UI Semilight"/>
      <family val="2"/>
    </font>
    <font>
      <sz val="10"/>
      <color theme="0"/>
      <name val="Segoe UI Semi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3" fillId="0" borderId="0" xfId="0" applyFont="1"/>
    <xf numFmtId="164" fontId="3" fillId="0" borderId="0" xfId="1" applyFont="1"/>
    <xf numFmtId="0" fontId="2" fillId="0" borderId="0" xfId="0" applyFont="1"/>
    <xf numFmtId="0" fontId="5" fillId="2" borderId="2" xfId="0" applyFont="1" applyFill="1" applyBorder="1" applyAlignment="1">
      <alignment horizontal="center" vertical="center" wrapText="1"/>
    </xf>
    <xf numFmtId="164" fontId="5" fillId="2" borderId="2" xfId="1" applyFont="1" applyFill="1" applyBorder="1" applyAlignment="1">
      <alignment horizontal="center" vertical="center" wrapText="1"/>
    </xf>
    <xf numFmtId="0" fontId="3" fillId="0" borderId="2" xfId="0" applyFont="1" applyBorder="1"/>
    <xf numFmtId="164" fontId="3" fillId="0" borderId="2" xfId="1" applyFont="1" applyBorder="1"/>
    <xf numFmtId="0" fontId="5" fillId="2" borderId="2" xfId="0" applyFont="1" applyFill="1" applyBorder="1"/>
    <xf numFmtId="164" fontId="5" fillId="2" borderId="2" xfId="1" applyFont="1" applyFill="1" applyBorder="1"/>
    <xf numFmtId="164" fontId="3" fillId="0" borderId="2" xfId="1" applyFont="1" applyFill="1" applyBorder="1"/>
    <xf numFmtId="0" fontId="4" fillId="2" borderId="2" xfId="0" applyFont="1" applyFill="1" applyBorder="1"/>
    <xf numFmtId="164" fontId="4" fillId="2" borderId="2" xfId="1" applyFont="1" applyFill="1" applyBorder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" fontId="3" fillId="0" borderId="2" xfId="1" applyNumberFormat="1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D3E26-1D20-4BDA-BB5F-47E3E805E9B0}">
  <dimension ref="A1:F21"/>
  <sheetViews>
    <sheetView showGridLines="0" tabSelected="1" topLeftCell="A9" workbookViewId="0">
      <selection activeCell="B18" sqref="B18"/>
    </sheetView>
  </sheetViews>
  <sheetFormatPr defaultColWidth="10.85546875" defaultRowHeight="15.95"/>
  <cols>
    <col min="1" max="1" width="58.140625" style="15" customWidth="1"/>
    <col min="2" max="3" width="27.28515625" style="16" bestFit="1" customWidth="1"/>
    <col min="4" max="5" width="27.28515625" style="15" bestFit="1" customWidth="1"/>
    <col min="6" max="6" width="28.5703125" style="15" bestFit="1" customWidth="1"/>
    <col min="7" max="16384" width="10.85546875" style="15"/>
  </cols>
  <sheetData>
    <row r="1" spans="1:6">
      <c r="A1" s="17" t="s">
        <v>0</v>
      </c>
    </row>
    <row r="2" spans="1:6">
      <c r="A2" s="17" t="s">
        <v>1</v>
      </c>
    </row>
    <row r="3" spans="1:6">
      <c r="A3" s="17" t="s">
        <v>2</v>
      </c>
    </row>
    <row r="4" spans="1:6">
      <c r="A4" s="27" t="s">
        <v>3</v>
      </c>
      <c r="B4" s="27"/>
      <c r="C4" s="27"/>
      <c r="D4" s="27"/>
      <c r="E4" s="27"/>
      <c r="F4" s="27"/>
    </row>
    <row r="5" spans="1:6" s="2" customFormat="1" ht="32.1">
      <c r="A5" s="18" t="s">
        <v>4</v>
      </c>
      <c r="B5" s="19" t="s">
        <v>5</v>
      </c>
      <c r="C5" s="19" t="s">
        <v>6</v>
      </c>
      <c r="D5" s="18" t="s">
        <v>7</v>
      </c>
      <c r="E5" s="18" t="s">
        <v>8</v>
      </c>
      <c r="F5" s="18" t="s">
        <v>9</v>
      </c>
    </row>
    <row r="6" spans="1:6">
      <c r="A6" s="20" t="s">
        <v>10</v>
      </c>
      <c r="B6" s="21">
        <v>59719457537.000015</v>
      </c>
      <c r="C6" s="21">
        <v>7153655816.8100004</v>
      </c>
      <c r="D6" s="21">
        <v>33994596783.619999</v>
      </c>
      <c r="E6" s="21">
        <v>0</v>
      </c>
      <c r="F6" s="21">
        <f>SUM(B6:E6)</f>
        <v>100867710137.43001</v>
      </c>
    </row>
    <row r="7" spans="1:6">
      <c r="A7" s="20" t="s">
        <v>11</v>
      </c>
      <c r="B7" s="21">
        <v>0</v>
      </c>
      <c r="C7" s="21">
        <v>1728.49</v>
      </c>
      <c r="D7" s="21">
        <v>3045002250.5199995</v>
      </c>
      <c r="E7" s="21">
        <v>0</v>
      </c>
      <c r="F7" s="21">
        <f t="shared" ref="F7:F10" si="0">SUM(B7:E7)</f>
        <v>3045003979.0099993</v>
      </c>
    </row>
    <row r="8" spans="1:6">
      <c r="A8" s="20" t="s">
        <v>12</v>
      </c>
      <c r="B8" s="21">
        <v>2727533582</v>
      </c>
      <c r="C8" s="21">
        <v>21904789478.219997</v>
      </c>
      <c r="D8" s="21">
        <v>7067478617.1899996</v>
      </c>
      <c r="E8" s="21">
        <v>-21802891812.209999</v>
      </c>
      <c r="F8" s="21">
        <f t="shared" si="0"/>
        <v>9896909865.1999969</v>
      </c>
    </row>
    <row r="9" spans="1:6">
      <c r="A9" s="20" t="s">
        <v>13</v>
      </c>
      <c r="B9" s="21">
        <v>38620690.299999997</v>
      </c>
      <c r="C9" s="21">
        <v>0</v>
      </c>
      <c r="D9" s="21">
        <v>90815852.260000005</v>
      </c>
      <c r="E9" s="21">
        <v>0</v>
      </c>
      <c r="F9" s="21">
        <f t="shared" si="0"/>
        <v>129436542.56</v>
      </c>
    </row>
    <row r="10" spans="1:6">
      <c r="A10" s="20" t="s">
        <v>14</v>
      </c>
      <c r="B10" s="21">
        <v>0</v>
      </c>
      <c r="C10" s="21">
        <v>0</v>
      </c>
      <c r="D10" s="21">
        <v>53270635.920000002</v>
      </c>
      <c r="E10" s="21">
        <v>0</v>
      </c>
      <c r="F10" s="21">
        <f t="shared" si="0"/>
        <v>53270635.920000002</v>
      </c>
    </row>
    <row r="11" spans="1:6" s="17" customFormat="1">
      <c r="A11" s="25" t="s">
        <v>15</v>
      </c>
      <c r="B11" s="26">
        <f>SUM(B6:B10)</f>
        <v>62485611809.300018</v>
      </c>
      <c r="C11" s="26">
        <f t="shared" ref="C11:E11" si="1">SUM(C6:C10)</f>
        <v>29058447023.519997</v>
      </c>
      <c r="D11" s="26">
        <f t="shared" si="1"/>
        <v>44251164139.510002</v>
      </c>
      <c r="E11" s="26">
        <f t="shared" si="1"/>
        <v>-21802891812.209999</v>
      </c>
      <c r="F11" s="26">
        <f>SUM(F6:F10)</f>
        <v>113992331160.12</v>
      </c>
    </row>
    <row r="14" spans="1:6">
      <c r="A14" s="27" t="s">
        <v>16</v>
      </c>
      <c r="B14" s="27"/>
      <c r="C14" s="27"/>
      <c r="D14" s="27"/>
      <c r="E14" s="27"/>
      <c r="F14" s="27"/>
    </row>
    <row r="15" spans="1:6" ht="32.1">
      <c r="A15" s="18" t="s">
        <v>4</v>
      </c>
      <c r="B15" s="19" t="s">
        <v>17</v>
      </c>
      <c r="C15" s="19" t="s">
        <v>18</v>
      </c>
      <c r="D15" s="18" t="s">
        <v>7</v>
      </c>
      <c r="E15" s="18" t="s">
        <v>8</v>
      </c>
      <c r="F15" s="18" t="s">
        <v>19</v>
      </c>
    </row>
    <row r="16" spans="1:6">
      <c r="A16" s="20" t="s">
        <v>10</v>
      </c>
      <c r="B16" s="21">
        <v>130341081623</v>
      </c>
      <c r="C16" s="21">
        <v>9774905584.4000015</v>
      </c>
      <c r="D16" s="24">
        <v>42881342941.206779</v>
      </c>
      <c r="E16" s="21"/>
      <c r="F16" s="21">
        <f>SUM(B16:E16)</f>
        <v>182997330148.60678</v>
      </c>
    </row>
    <row r="17" spans="1:6">
      <c r="A17" s="20" t="s">
        <v>11</v>
      </c>
      <c r="B17" s="21">
        <v>0</v>
      </c>
      <c r="C17" s="21">
        <v>809643323.87</v>
      </c>
      <c r="D17" s="24">
        <v>3018763266.2119055</v>
      </c>
      <c r="E17" s="21"/>
      <c r="F17" s="21">
        <f t="shared" ref="F17:F20" si="2">SUM(B17:E17)</f>
        <v>3828406590.0819054</v>
      </c>
    </row>
    <row r="18" spans="1:6">
      <c r="A18" s="20" t="s">
        <v>12</v>
      </c>
      <c r="B18" s="21">
        <f>75513218875.44-211214933.44</f>
        <v>75302003942</v>
      </c>
      <c r="C18" s="21">
        <v>846632959.92999995</v>
      </c>
      <c r="D18" s="24">
        <v>2439512037.1346674</v>
      </c>
      <c r="E18" s="21"/>
      <c r="F18" s="21">
        <f t="shared" si="2"/>
        <v>78588148939.064667</v>
      </c>
    </row>
    <row r="19" spans="1:6">
      <c r="A19" s="20" t="s">
        <v>13</v>
      </c>
      <c r="B19" s="21">
        <f>94067442.65-15789510.33</f>
        <v>78277932.320000008</v>
      </c>
      <c r="C19" s="21">
        <v>0</v>
      </c>
      <c r="D19" s="24">
        <v>116122824.33693165</v>
      </c>
      <c r="E19" s="21"/>
      <c r="F19" s="21">
        <f t="shared" si="2"/>
        <v>194400756.65693164</v>
      </c>
    </row>
    <row r="20" spans="1:6">
      <c r="A20" s="20" t="s">
        <v>14</v>
      </c>
      <c r="B20" s="21">
        <v>0</v>
      </c>
      <c r="C20" s="21">
        <v>0</v>
      </c>
      <c r="D20" s="21">
        <v>63521830.920000002</v>
      </c>
      <c r="E20" s="21"/>
      <c r="F20" s="21">
        <f t="shared" si="2"/>
        <v>63521830.920000002</v>
      </c>
    </row>
    <row r="21" spans="1:6">
      <c r="A21" s="22" t="s">
        <v>15</v>
      </c>
      <c r="B21" s="23">
        <f>SUM(B16:B20)</f>
        <v>205721363497.32001</v>
      </c>
      <c r="C21" s="23">
        <f t="shared" ref="C21" si="3">SUM(C16:C20)</f>
        <v>11431181868.200003</v>
      </c>
      <c r="D21" s="23">
        <f t="shared" ref="D21" si="4">SUM(D16:D20)</f>
        <v>48519262899.81028</v>
      </c>
      <c r="E21" s="23">
        <f t="shared" ref="E21" si="5">SUM(E16:E20)</f>
        <v>0</v>
      </c>
      <c r="F21" s="23">
        <f>SUM(F16:F20)</f>
        <v>265671808265.33029</v>
      </c>
    </row>
  </sheetData>
  <mergeCells count="2">
    <mergeCell ref="A4:F4"/>
    <mergeCell ref="A14:F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5D86D-A62F-4BB0-910A-3D0A019AE7E8}">
  <dimension ref="A1:F28"/>
  <sheetViews>
    <sheetView showGridLines="0" zoomScale="70" zoomScaleNormal="70" workbookViewId="0">
      <selection activeCell="G7" sqref="G7"/>
    </sheetView>
  </sheetViews>
  <sheetFormatPr defaultColWidth="10.85546875" defaultRowHeight="15.95"/>
  <cols>
    <col min="1" max="2" width="15.42578125" style="2" customWidth="1"/>
    <col min="3" max="3" width="24.140625" style="2" customWidth="1"/>
    <col min="4" max="4" width="70.140625" style="6" customWidth="1"/>
    <col min="5" max="5" width="16.85546875" style="2" customWidth="1"/>
    <col min="6" max="6" width="25.5703125" style="10" customWidth="1"/>
    <col min="7" max="16384" width="10.85546875" style="2"/>
  </cols>
  <sheetData>
    <row r="1" spans="1:6">
      <c r="A1" s="28" t="s">
        <v>0</v>
      </c>
      <c r="B1" s="28"/>
      <c r="C1" s="28"/>
      <c r="D1" s="28"/>
      <c r="E1" s="28"/>
      <c r="F1" s="28"/>
    </row>
    <row r="2" spans="1:6" s="1" customFormat="1">
      <c r="A2" s="28" t="s">
        <v>1</v>
      </c>
      <c r="B2" s="28"/>
      <c r="C2" s="28"/>
      <c r="D2" s="28"/>
      <c r="E2" s="28"/>
      <c r="F2" s="28"/>
    </row>
    <row r="3" spans="1:6">
      <c r="A3" s="28" t="s">
        <v>2</v>
      </c>
      <c r="B3" s="28"/>
      <c r="C3" s="28"/>
      <c r="D3" s="28"/>
      <c r="E3" s="28"/>
      <c r="F3" s="28"/>
    </row>
    <row r="4" spans="1:6">
      <c r="D4" s="2"/>
      <c r="F4" s="7"/>
    </row>
    <row r="5" spans="1:6">
      <c r="B5" s="4" t="s">
        <v>20</v>
      </c>
      <c r="C5" s="4" t="s">
        <v>21</v>
      </c>
      <c r="D5" s="4" t="s">
        <v>22</v>
      </c>
      <c r="F5" s="7"/>
    </row>
    <row r="6" spans="1:6">
      <c r="B6" s="36" t="s">
        <v>23</v>
      </c>
      <c r="C6" s="3">
        <v>2023</v>
      </c>
      <c r="D6" s="8">
        <v>130341081623</v>
      </c>
      <c r="F6" s="7"/>
    </row>
    <row r="7" spans="1:6">
      <c r="B7" s="37"/>
      <c r="C7" s="3">
        <v>2024</v>
      </c>
      <c r="D7" s="8">
        <v>59719457537</v>
      </c>
      <c r="F7" s="7"/>
    </row>
    <row r="8" spans="1:6">
      <c r="B8" s="4" t="s">
        <v>15</v>
      </c>
      <c r="C8" s="4"/>
      <c r="D8" s="9">
        <f>SUM(D6:D7)</f>
        <v>190060539160</v>
      </c>
      <c r="F8" s="7"/>
    </row>
    <row r="9" spans="1:6">
      <c r="D9" s="2"/>
      <c r="F9" s="7"/>
    </row>
    <row r="10" spans="1:6">
      <c r="A10" s="35" t="s">
        <v>24</v>
      </c>
      <c r="B10" s="35"/>
      <c r="C10" s="35"/>
      <c r="D10" s="35"/>
      <c r="E10" s="35"/>
      <c r="F10" s="35"/>
    </row>
    <row r="11" spans="1:6" s="1" customFormat="1">
      <c r="A11" s="4" t="s">
        <v>25</v>
      </c>
      <c r="B11" s="4" t="s">
        <v>21</v>
      </c>
      <c r="C11" s="4" t="s">
        <v>26</v>
      </c>
      <c r="D11" s="11" t="s">
        <v>27</v>
      </c>
      <c r="E11" s="4" t="s">
        <v>21</v>
      </c>
      <c r="F11" s="12" t="s">
        <v>28</v>
      </c>
    </row>
    <row r="12" spans="1:6">
      <c r="A12" s="29">
        <v>393</v>
      </c>
      <c r="B12" s="29">
        <v>2023</v>
      </c>
      <c r="C12" s="3" t="s">
        <v>29</v>
      </c>
      <c r="D12" s="30" t="s">
        <v>30</v>
      </c>
      <c r="E12" s="31">
        <v>2023</v>
      </c>
      <c r="F12" s="8">
        <v>15242804365.74</v>
      </c>
    </row>
    <row r="13" spans="1:6">
      <c r="A13" s="29"/>
      <c r="B13" s="29"/>
      <c r="C13" s="3" t="s">
        <v>31</v>
      </c>
      <c r="D13" s="30"/>
      <c r="E13" s="31"/>
      <c r="F13" s="8">
        <v>12486333634.26</v>
      </c>
    </row>
    <row r="14" spans="1:6" ht="63.95">
      <c r="A14" s="3">
        <v>444</v>
      </c>
      <c r="B14" s="3">
        <v>2023</v>
      </c>
      <c r="C14" s="3" t="s">
        <v>31</v>
      </c>
      <c r="D14" s="13" t="s">
        <v>32</v>
      </c>
      <c r="E14" s="3">
        <v>2023</v>
      </c>
      <c r="F14" s="8">
        <v>3326953940</v>
      </c>
    </row>
    <row r="15" spans="1:6" ht="80.099999999999994">
      <c r="A15" s="3">
        <v>653</v>
      </c>
      <c r="B15" s="3">
        <v>2023</v>
      </c>
      <c r="C15" s="3" t="s">
        <v>31</v>
      </c>
      <c r="D15" s="13" t="s">
        <v>33</v>
      </c>
      <c r="E15" s="3">
        <v>2023</v>
      </c>
      <c r="F15" s="8">
        <v>1772501683</v>
      </c>
    </row>
    <row r="16" spans="1:6" ht="48">
      <c r="A16" s="3">
        <v>938</v>
      </c>
      <c r="B16" s="3">
        <v>2023</v>
      </c>
      <c r="C16" s="3" t="s">
        <v>31</v>
      </c>
      <c r="D16" s="13" t="s">
        <v>34</v>
      </c>
      <c r="E16" s="3">
        <v>2023</v>
      </c>
      <c r="F16" s="8">
        <v>1124000000</v>
      </c>
    </row>
    <row r="17" spans="1:6" ht="80.099999999999994">
      <c r="A17" s="3">
        <v>1105</v>
      </c>
      <c r="B17" s="3">
        <v>2023</v>
      </c>
      <c r="C17" s="3" t="s">
        <v>31</v>
      </c>
      <c r="D17" s="13" t="s">
        <v>35</v>
      </c>
      <c r="E17" s="3">
        <v>2023</v>
      </c>
      <c r="F17" s="8">
        <v>85820373987</v>
      </c>
    </row>
    <row r="18" spans="1:6" ht="80.099999999999994">
      <c r="A18" s="3">
        <v>1135</v>
      </c>
      <c r="B18" s="3">
        <v>2023</v>
      </c>
      <c r="C18" s="3" t="s">
        <v>31</v>
      </c>
      <c r="D18" s="13" t="s">
        <v>36</v>
      </c>
      <c r="E18" s="3">
        <v>2023</v>
      </c>
      <c r="F18" s="8">
        <v>88488000</v>
      </c>
    </row>
    <row r="19" spans="1:6" ht="48">
      <c r="A19" s="3">
        <v>1517</v>
      </c>
      <c r="B19" s="3">
        <v>2023</v>
      </c>
      <c r="C19" s="3" t="s">
        <v>31</v>
      </c>
      <c r="D19" s="13" t="s">
        <v>37</v>
      </c>
      <c r="E19" s="3">
        <v>2023</v>
      </c>
      <c r="F19" s="8">
        <v>10479626013</v>
      </c>
    </row>
    <row r="20" spans="1:6">
      <c r="A20" s="32" t="s">
        <v>38</v>
      </c>
      <c r="B20" s="33"/>
      <c r="C20" s="33"/>
      <c r="D20" s="33"/>
      <c r="E20" s="34"/>
      <c r="F20" s="14">
        <f>SUM(F12:F19)</f>
        <v>130341081623</v>
      </c>
    </row>
    <row r="21" spans="1:6">
      <c r="A21" s="29">
        <v>186</v>
      </c>
      <c r="B21" s="29">
        <v>2024</v>
      </c>
      <c r="C21" s="3" t="s">
        <v>29</v>
      </c>
      <c r="D21" s="38" t="s">
        <v>39</v>
      </c>
      <c r="E21" s="36">
        <v>2024</v>
      </c>
      <c r="F21" s="8">
        <v>28309055735.459999</v>
      </c>
    </row>
    <row r="22" spans="1:6">
      <c r="A22" s="29"/>
      <c r="B22" s="29"/>
      <c r="C22" s="3" t="s">
        <v>31</v>
      </c>
      <c r="D22" s="39"/>
      <c r="E22" s="37"/>
      <c r="F22" s="8">
        <v>1009967264.54</v>
      </c>
    </row>
    <row r="23" spans="1:6" ht="96">
      <c r="A23" s="3">
        <v>246</v>
      </c>
      <c r="B23" s="3">
        <v>2024</v>
      </c>
      <c r="C23" s="3" t="s">
        <v>31</v>
      </c>
      <c r="D23" s="13" t="s">
        <v>40</v>
      </c>
      <c r="E23" s="3">
        <v>2024</v>
      </c>
      <c r="F23" s="8">
        <v>3758600106</v>
      </c>
    </row>
    <row r="24" spans="1:6" ht="96">
      <c r="A24" s="3">
        <v>247</v>
      </c>
      <c r="B24" s="3">
        <v>2024</v>
      </c>
      <c r="C24" s="3" t="s">
        <v>31</v>
      </c>
      <c r="D24" s="13" t="s">
        <v>41</v>
      </c>
      <c r="E24" s="3">
        <v>2024</v>
      </c>
      <c r="F24" s="8">
        <v>12977462435</v>
      </c>
    </row>
    <row r="25" spans="1:6" ht="63.95">
      <c r="A25" s="3">
        <v>248</v>
      </c>
      <c r="B25" s="3">
        <v>2024</v>
      </c>
      <c r="C25" s="3" t="s">
        <v>31</v>
      </c>
      <c r="D25" s="13" t="s">
        <v>42</v>
      </c>
      <c r="E25" s="3">
        <v>2024</v>
      </c>
      <c r="F25" s="8">
        <v>11575371996</v>
      </c>
    </row>
    <row r="26" spans="1:6" ht="48">
      <c r="A26" s="3">
        <v>304</v>
      </c>
      <c r="B26" s="3">
        <v>2024</v>
      </c>
      <c r="C26" s="3" t="s">
        <v>31</v>
      </c>
      <c r="D26" s="13" t="s">
        <v>43</v>
      </c>
      <c r="E26" s="3">
        <v>2024</v>
      </c>
      <c r="F26" s="8">
        <v>2089000000</v>
      </c>
    </row>
    <row r="27" spans="1:6">
      <c r="A27" s="32" t="s">
        <v>44</v>
      </c>
      <c r="B27" s="33"/>
      <c r="C27" s="33"/>
      <c r="D27" s="33"/>
      <c r="E27" s="34"/>
      <c r="F27" s="14">
        <f>SUM(F21:F26)</f>
        <v>59719457537</v>
      </c>
    </row>
    <row r="28" spans="1:6">
      <c r="A28" s="4"/>
      <c r="B28" s="4"/>
      <c r="C28" s="4"/>
      <c r="D28" s="5" t="s">
        <v>15</v>
      </c>
      <c r="E28" s="4"/>
      <c r="F28" s="9">
        <f>+F27+F20</f>
        <v>190060539160</v>
      </c>
    </row>
  </sheetData>
  <mergeCells count="15">
    <mergeCell ref="A27:E27"/>
    <mergeCell ref="A21:A22"/>
    <mergeCell ref="B21:B22"/>
    <mergeCell ref="A10:F10"/>
    <mergeCell ref="B6:B7"/>
    <mergeCell ref="D21:D22"/>
    <mergeCell ref="E21:E22"/>
    <mergeCell ref="A20:E20"/>
    <mergeCell ref="A1:F1"/>
    <mergeCell ref="A2:F2"/>
    <mergeCell ref="A3:F3"/>
    <mergeCell ref="A12:A13"/>
    <mergeCell ref="B12:B13"/>
    <mergeCell ref="D12:D13"/>
    <mergeCell ref="E12:E13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75557B8C52C694A9A1DFA5E18B67076" ma:contentTypeVersion="18" ma:contentTypeDescription="Crear nuevo documento." ma:contentTypeScope="" ma:versionID="c16c20f97890720e068dcdc2f4c992a7">
  <xsd:schema xmlns:xsd="http://www.w3.org/2001/XMLSchema" xmlns:xs="http://www.w3.org/2001/XMLSchema" xmlns:p="http://schemas.microsoft.com/office/2006/metadata/properties" xmlns:ns2="069073ca-5190-4ea5-ab3e-0724d5354850" xmlns:ns3="877a7a58-ff66-4da7-a8a9-5cf66a6ab4cf" targetNamespace="http://schemas.microsoft.com/office/2006/metadata/properties" ma:root="true" ma:fieldsID="6b55a54ac3c850c9d31a0df093e9ae90" ns2:_="" ns3:_="">
    <xsd:import namespace="069073ca-5190-4ea5-ab3e-0724d5354850"/>
    <xsd:import namespace="877a7a58-ff66-4da7-a8a9-5cf66a6ab4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073ca-5190-4ea5-ab3e-0724d53548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a7a58-ff66-4da7-a8a9-5cf66a6ab4c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3a6dd1-e47f-4fba-8ec5-66924868c6fe}" ma:internalName="TaxCatchAll" ma:showField="CatchAllData" ma:web="877a7a58-ff66-4da7-a8a9-5cf66a6ab4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9073ca-5190-4ea5-ab3e-0724d5354850">
      <Terms xmlns="http://schemas.microsoft.com/office/infopath/2007/PartnerControls"/>
    </lcf76f155ced4ddcb4097134ff3c332f>
    <TaxCatchAll xmlns="877a7a58-ff66-4da7-a8a9-5cf66a6ab4cf" xsi:nil="true"/>
  </documentManagement>
</p:properties>
</file>

<file path=customXml/itemProps1.xml><?xml version="1.0" encoding="utf-8"?>
<ds:datastoreItem xmlns:ds="http://schemas.openxmlformats.org/officeDocument/2006/customXml" ds:itemID="{3B2DA169-A6D5-4ACF-A374-00CDEAF42834}"/>
</file>

<file path=customXml/itemProps2.xml><?xml version="1.0" encoding="utf-8"?>
<ds:datastoreItem xmlns:ds="http://schemas.openxmlformats.org/officeDocument/2006/customXml" ds:itemID="{DAAF4653-22E9-469F-9779-5841679CD775}"/>
</file>

<file path=customXml/itemProps3.xml><?xml version="1.0" encoding="utf-8"?>
<ds:datastoreItem xmlns:ds="http://schemas.openxmlformats.org/officeDocument/2006/customXml" ds:itemID="{80139800-439F-43A2-ACF3-146F18FDBA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Heidy Nataly Arias Romero</dc:creator>
  <cp:keywords/>
  <dc:description/>
  <cp:lastModifiedBy/>
  <cp:revision/>
  <dcterms:created xsi:type="dcterms:W3CDTF">2024-04-17T14:38:04Z</dcterms:created>
  <dcterms:modified xsi:type="dcterms:W3CDTF">2024-04-18T01:52:43Z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0x010100975557B8C52C694A9A1DFA5E18B67076</vt:lpwstr>
  </property>
  <property fmtid="{D5CDD505-2E9C-101B-9397-08002B2CF9AE}" pid="3" name="MediaServiceImageTags">
    <vt:lpwstr/>
  </property>
</Properties>
</file>